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Utah\Rate Study\Hospital\Reports Revised per State Comments\"/>
    </mc:Choice>
  </mc:AlternateContent>
  <bookViews>
    <workbookView xWindow="0" yWindow="0" windowWidth="23040" windowHeight="8610" tabRatio="646"/>
  </bookViews>
  <sheets>
    <sheet name="Cover" sheetId="7" r:id="rId1"/>
    <sheet name="A-1 S-10 Utah Hospitals" sheetId="26" r:id="rId2"/>
    <sheet name="A-2 S-10 State Comparison" sheetId="24" r:id="rId3"/>
    <sheet name="A-3 DSH Audit Utah Hospitals" sheetId="27" r:id="rId4"/>
  </sheets>
  <definedNames>
    <definedName name="_xlnm.Print_Area" localSheetId="1">'A-1 S-10 Utah Hospitals'!$A$1:$E$56</definedName>
    <definedName name="_xlnm.Print_Area" localSheetId="2">'A-2 S-10 State Comparison'!$A$1:$E$32</definedName>
    <definedName name="_xlnm.Print_Area" localSheetId="3">'A-3 DSH Audit Utah Hospitals'!$A$1:$E$45</definedName>
    <definedName name="_xlnm.Print_Area" localSheetId="0">Cover!$A$1:$N$12</definedName>
    <definedName name="_xlnm.Print_Titles" localSheetId="1">'A-1 S-10 Utah Hospitals'!$6:$8</definedName>
    <definedName name="_xlnm.Print_Titles" localSheetId="2">'A-2 S-10 State Comparison'!$6:$8</definedName>
    <definedName name="_xlnm.Print_Titles" localSheetId="3">'A-3 DSH Audit Utah Hospitals'!$6:$8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4" l="1"/>
  <c r="D16" i="24"/>
  <c r="C16" i="24"/>
  <c r="B16" i="24"/>
  <c r="D38" i="27" l="1"/>
  <c r="E38" i="27"/>
  <c r="C39" i="27" l="1"/>
  <c r="B39" i="27"/>
  <c r="E37" i="27"/>
  <c r="D37" i="27"/>
  <c r="E36" i="27"/>
  <c r="D36" i="27"/>
  <c r="E35" i="27"/>
  <c r="D35" i="27"/>
  <c r="E34" i="27"/>
  <c r="D34" i="27"/>
  <c r="E33" i="27"/>
  <c r="D33" i="27"/>
  <c r="E32" i="27"/>
  <c r="D32" i="27"/>
  <c r="E31" i="27"/>
  <c r="D31" i="27"/>
  <c r="E30" i="27"/>
  <c r="D30" i="27"/>
  <c r="E29" i="27"/>
  <c r="D29" i="27"/>
  <c r="E28" i="27"/>
  <c r="D28" i="27"/>
  <c r="E27" i="27"/>
  <c r="D27" i="27"/>
  <c r="E26" i="27"/>
  <c r="D26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D19" i="27"/>
  <c r="E18" i="27"/>
  <c r="D18" i="27"/>
  <c r="E17" i="27"/>
  <c r="D17" i="27"/>
  <c r="E16" i="27"/>
  <c r="D16" i="27"/>
  <c r="E15" i="27"/>
  <c r="D15" i="27"/>
  <c r="E14" i="27"/>
  <c r="D14" i="27"/>
  <c r="E13" i="27"/>
  <c r="D13" i="27"/>
  <c r="E12" i="27"/>
  <c r="D12" i="27"/>
  <c r="E11" i="27"/>
  <c r="D11" i="27"/>
  <c r="E10" i="27"/>
  <c r="D10" i="27"/>
  <c r="E9" i="27"/>
  <c r="D9" i="27"/>
  <c r="A3" i="27"/>
  <c r="A2" i="27"/>
  <c r="A1" i="27"/>
  <c r="D10" i="26"/>
  <c r="E10" i="26"/>
  <c r="D11" i="26"/>
  <c r="E11" i="26"/>
  <c r="D12" i="26"/>
  <c r="E12" i="26"/>
  <c r="D13" i="26"/>
  <c r="E13" i="26"/>
  <c r="D14" i="26"/>
  <c r="E14" i="26"/>
  <c r="D15" i="26"/>
  <c r="E15" i="26"/>
  <c r="D16" i="26"/>
  <c r="E16" i="26"/>
  <c r="D17" i="26"/>
  <c r="E17" i="26"/>
  <c r="D18" i="26"/>
  <c r="E18" i="26"/>
  <c r="D19" i="26"/>
  <c r="E19" i="26"/>
  <c r="D20" i="26"/>
  <c r="E20" i="26"/>
  <c r="D21" i="26"/>
  <c r="E21" i="26"/>
  <c r="D22" i="26"/>
  <c r="E22" i="26"/>
  <c r="D23" i="26"/>
  <c r="E23" i="26"/>
  <c r="D24" i="26"/>
  <c r="E24" i="26"/>
  <c r="D25" i="26"/>
  <c r="E25" i="26"/>
  <c r="D26" i="26"/>
  <c r="E26" i="26"/>
  <c r="D27" i="26"/>
  <c r="E27" i="26"/>
  <c r="D28" i="26"/>
  <c r="E28" i="26"/>
  <c r="D29" i="26"/>
  <c r="E29" i="26"/>
  <c r="D30" i="26"/>
  <c r="E30" i="26"/>
  <c r="D31" i="26"/>
  <c r="E31" i="26"/>
  <c r="D32" i="26"/>
  <c r="E32" i="26"/>
  <c r="D33" i="26"/>
  <c r="E33" i="26"/>
  <c r="D34" i="26"/>
  <c r="E34" i="26"/>
  <c r="D35" i="26"/>
  <c r="E35" i="26"/>
  <c r="D36" i="26"/>
  <c r="E36" i="26"/>
  <c r="D37" i="26"/>
  <c r="E37" i="26"/>
  <c r="D38" i="26"/>
  <c r="E38" i="26"/>
  <c r="D39" i="26"/>
  <c r="E39" i="26"/>
  <c r="D40" i="26"/>
  <c r="E40" i="26"/>
  <c r="D41" i="26"/>
  <c r="E41" i="26"/>
  <c r="D42" i="26"/>
  <c r="E42" i="26"/>
  <c r="D43" i="26"/>
  <c r="E43" i="26"/>
  <c r="D44" i="26"/>
  <c r="E44" i="26"/>
  <c r="D45" i="26"/>
  <c r="E45" i="26"/>
  <c r="D46" i="26"/>
  <c r="E46" i="26"/>
  <c r="D47" i="26"/>
  <c r="E47" i="26"/>
  <c r="D48" i="26"/>
  <c r="E48" i="26"/>
  <c r="D49" i="26"/>
  <c r="E49" i="26"/>
  <c r="D50" i="26"/>
  <c r="E50" i="26"/>
  <c r="D51" i="26"/>
  <c r="E51" i="26"/>
  <c r="D52" i="26"/>
  <c r="E52" i="26"/>
  <c r="D54" i="26"/>
  <c r="E54" i="26"/>
  <c r="D53" i="26"/>
  <c r="E53" i="26"/>
  <c r="D55" i="26"/>
  <c r="E55" i="26"/>
  <c r="C56" i="26"/>
  <c r="B56" i="26"/>
  <c r="D56" i="26" s="1"/>
  <c r="E9" i="26"/>
  <c r="D9" i="26"/>
  <c r="A3" i="26"/>
  <c r="A2" i="26"/>
  <c r="A1" i="26"/>
  <c r="E15" i="24"/>
  <c r="E14" i="24"/>
  <c r="E13" i="24"/>
  <c r="E12" i="24"/>
  <c r="E11" i="24"/>
  <c r="E10" i="24"/>
  <c r="E9" i="24"/>
  <c r="D15" i="24"/>
  <c r="D14" i="24"/>
  <c r="D13" i="24"/>
  <c r="D12" i="24"/>
  <c r="D11" i="24"/>
  <c r="D10" i="24"/>
  <c r="D9" i="24"/>
  <c r="E56" i="26" l="1"/>
  <c r="E39" i="27"/>
  <c r="D39" i="27"/>
  <c r="A3" i="24" l="1"/>
  <c r="A1" i="24" l="1"/>
  <c r="A2" i="24"/>
</calcChain>
</file>

<file path=xl/sharedStrings.xml><?xml version="1.0" encoding="utf-8"?>
<sst xmlns="http://schemas.openxmlformats.org/spreadsheetml/2006/main" count="138" uniqueCount="84">
  <si>
    <t>Description</t>
  </si>
  <si>
    <t>Colorado</t>
  </si>
  <si>
    <t>Idaho</t>
  </si>
  <si>
    <t>Nevada</t>
  </si>
  <si>
    <t>New Mexico</t>
  </si>
  <si>
    <t>Cover</t>
  </si>
  <si>
    <t>Tabs</t>
  </si>
  <si>
    <t>A-1</t>
  </si>
  <si>
    <t>A-2</t>
  </si>
  <si>
    <t>Medicaid Rate and Reimbursement Study</t>
  </si>
  <si>
    <t>Hospital Services - Exhibit A</t>
  </si>
  <si>
    <t>Medicare hospital cost report worksheet S-10 table, by Utah hospital. Table 1 in the report.</t>
  </si>
  <si>
    <t>A-3</t>
  </si>
  <si>
    <t>Medicare hospital cost report worksheet S-10 table, state comparison. Table 2 in the report.</t>
  </si>
  <si>
    <t>State plan rate year 2019 DSH audit table, by Utah hospital. Table 3 in the report.</t>
  </si>
  <si>
    <t>Medicare Hospital Cost Report Worksheet S-10 Report Table (Utah Hospitals)</t>
  </si>
  <si>
    <t>Medicare Hospital Cost Report Worksheet S-10 Report Table (State Comparison)</t>
  </si>
  <si>
    <t>Hospital Services</t>
  </si>
  <si>
    <t>State</t>
  </si>
  <si>
    <t>Arizona</t>
  </si>
  <si>
    <t>Utah</t>
  </si>
  <si>
    <t>Wyoming</t>
  </si>
  <si>
    <t>Totals</t>
  </si>
  <si>
    <t>Total Medicaid Payments</t>
  </si>
  <si>
    <t>Hospital Name</t>
  </si>
  <si>
    <t>Alta View Hospital</t>
  </si>
  <si>
    <t>American Fork Hospital</t>
  </si>
  <si>
    <t>Ashley Regional Medical Center</t>
  </si>
  <si>
    <t>Bear River Valley Hospital</t>
  </si>
  <si>
    <t>Beaver Valley Hospital</t>
  </si>
  <si>
    <t>Blue Mountain Hospital</t>
  </si>
  <si>
    <t>Brigham City Community Hospital</t>
  </si>
  <si>
    <t>Castleview Hospital</t>
  </si>
  <si>
    <t>Cedar City Hospital</t>
  </si>
  <si>
    <t>Central Valley Medical Center</t>
  </si>
  <si>
    <t>Davis Hospital &amp; Medical Center</t>
  </si>
  <si>
    <t>Delta Community Medical Center</t>
  </si>
  <si>
    <t>Dixie Medical Center</t>
  </si>
  <si>
    <t>Fillmore Community Hospital</t>
  </si>
  <si>
    <t>Garfield Memorial Hospital</t>
  </si>
  <si>
    <t>Gunnison Valley Hospital</t>
  </si>
  <si>
    <t>Heber Valley Hospital</t>
  </si>
  <si>
    <t>Riverton Hospital</t>
  </si>
  <si>
    <t>Intermountain Medical Center</t>
  </si>
  <si>
    <t>Jordan Valley Medical Center</t>
  </si>
  <si>
    <t>Kane County Hospital</t>
  </si>
  <si>
    <t>LDS Hospital</t>
  </si>
  <si>
    <t>Logan Regional Hospital</t>
  </si>
  <si>
    <t>McKay-Dee Hospital</t>
  </si>
  <si>
    <t>Milford Valley Memorial Hospital</t>
  </si>
  <si>
    <t>Moab Regional Hospital</t>
  </si>
  <si>
    <t>Mountain West Medical Center</t>
  </si>
  <si>
    <t>Ogden Regional Medical Center</t>
  </si>
  <si>
    <t>Orem Community Hospital</t>
  </si>
  <si>
    <t>Park City Hospital</t>
  </si>
  <si>
    <t>Primary Children's Hospital</t>
  </si>
  <si>
    <t>Salt Lake Regional Medical Center</t>
  </si>
  <si>
    <t>San Juan Hospital</t>
  </si>
  <si>
    <t>Sanpete Valley Hospital</t>
  </si>
  <si>
    <t>Sevier Valley Hospital</t>
  </si>
  <si>
    <t>Shriners Hospital for Children</t>
  </si>
  <si>
    <t>St Mark's Hospital</t>
  </si>
  <si>
    <t>Timpanogos Regional Hospital</t>
  </si>
  <si>
    <t>Uintah Basin Medical Center</t>
  </si>
  <si>
    <t>University Of Utah Hospital</t>
  </si>
  <si>
    <t>Utah Valley Hospital</t>
  </si>
  <si>
    <t>Utah State Hospital</t>
  </si>
  <si>
    <t>Cache Valley Hospital</t>
  </si>
  <si>
    <t>Delta Community Hospital</t>
  </si>
  <si>
    <t>Lakeview Hospital</t>
  </si>
  <si>
    <t>Layton Hospital</t>
  </si>
  <si>
    <t>Lone Peak Hospital</t>
  </si>
  <si>
    <t>Mountain View Hospital</t>
  </si>
  <si>
    <t>Spanish Fork Hospital</t>
  </si>
  <si>
    <t>St George Regional Hospital</t>
  </si>
  <si>
    <t>The Orthopedic Specialty Hospital</t>
  </si>
  <si>
    <t>2019 DSH Audit</t>
  </si>
  <si>
    <t>Averages</t>
  </si>
  <si>
    <t>Total Medicaid Cost</t>
  </si>
  <si>
    <t>2021 &amp; 2022 Medicare Hospital Cost Reports, Worksheet S-10</t>
  </si>
  <si>
    <t>Payment-to-Cost Differential</t>
  </si>
  <si>
    <t>Payment-to-Cost Percentage</t>
  </si>
  <si>
    <t>Non-Reporting Hospitals: These hospitals were voluntarily non-compliant with the 2019 DSH audit. The hospitals elected to not submit support for the DSH examination and the State of Utah recouped and redistributed the DSH money paid.</t>
  </si>
  <si>
    <t>Utah Department of Health &amp; Human Services, Division of Integrated Healthcare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</si>
</sst>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CC5CA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Alignment="1">
      <alignment horizontal="left" wrapText="1"/>
    </xf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5" borderId="1" xfId="0" applyFill="1" applyBorder="1"/>
    <xf numFmtId="0" fontId="5" fillId="0" borderId="0" xfId="0" applyFont="1"/>
    <xf numFmtId="0" fontId="6" fillId="0" borderId="0" xfId="0" applyFont="1"/>
    <xf numFmtId="0" fontId="0" fillId="7" borderId="0" xfId="0" applyFont="1" applyFill="1" applyAlignment="1">
      <alignment horizontal="left"/>
    </xf>
    <xf numFmtId="0" fontId="0" fillId="5" borderId="1" xfId="0" applyNumberFormat="1" applyFont="1" applyFill="1" applyBorder="1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0" fillId="5" borderId="2" xfId="0" applyNumberFormat="1" applyFont="1" applyFill="1" applyBorder="1" applyAlignment="1">
      <alignment horizontal="left"/>
    </xf>
    <xf numFmtId="0" fontId="0" fillId="5" borderId="6" xfId="0" applyNumberFormat="1" applyFont="1" applyFill="1" applyBorder="1" applyAlignment="1">
      <alignment horizontal="left"/>
    </xf>
    <xf numFmtId="0" fontId="0" fillId="5" borderId="3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left"/>
    </xf>
    <xf numFmtId="0" fontId="0" fillId="5" borderId="2" xfId="0" applyNumberFormat="1" applyFont="1" applyFill="1" applyBorder="1" applyAlignment="1"/>
    <xf numFmtId="0" fontId="0" fillId="5" borderId="6" xfId="0" applyNumberFormat="1" applyFont="1" applyFill="1" applyBorder="1" applyAlignment="1"/>
    <xf numFmtId="0" fontId="0" fillId="5" borderId="3" xfId="0" applyNumberFormat="1" applyFont="1" applyFill="1" applyBorder="1" applyAlignment="1"/>
    <xf numFmtId="0" fontId="2" fillId="4" borderId="4" xfId="0" applyFont="1" applyFill="1" applyBorder="1" applyAlignment="1">
      <alignment horizontal="center" wrapText="1"/>
    </xf>
    <xf numFmtId="9" fontId="0" fillId="8" borderId="1" xfId="2" applyFont="1" applyFill="1" applyBorder="1"/>
    <xf numFmtId="9" fontId="4" fillId="8" borderId="1" xfId="2" applyFont="1" applyFill="1" applyBorder="1"/>
    <xf numFmtId="0" fontId="4" fillId="3" borderId="5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wrapText="1"/>
    </xf>
    <xf numFmtId="5" fontId="0" fillId="8" borderId="1" xfId="1" applyNumberFormat="1" applyFont="1" applyFill="1" applyBorder="1"/>
    <xf numFmtId="5" fontId="0" fillId="8" borderId="1" xfId="1" applyNumberFormat="1" applyFont="1" applyFill="1" applyBorder="1" applyAlignment="1">
      <alignment horizontal="right"/>
    </xf>
    <xf numFmtId="5" fontId="4" fillId="8" borderId="1" xfId="1" applyNumberFormat="1" applyFont="1" applyFill="1" applyBorder="1"/>
    <xf numFmtId="0" fontId="3" fillId="2" borderId="9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CEAEC"/>
      <color rgb="FF38939B"/>
      <color rgb="FF94E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Medicaid Payment-to-Cost Percentages by State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'A-2 S-10 State Comparison'!$E$8</c:f>
              <c:strCache>
                <c:ptCount val="1"/>
                <c:pt idx="0">
                  <c:v>Payment-to-Cost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'A-2 S-10 State Comparison'!$A$9:$A$15</c:f>
              <c:strCache>
                <c:ptCount val="7"/>
                <c:pt idx="0">
                  <c:v>Arizona</c:v>
                </c:pt>
                <c:pt idx="1">
                  <c:v>Colorado</c:v>
                </c:pt>
                <c:pt idx="2">
                  <c:v>Idaho</c:v>
                </c:pt>
                <c:pt idx="3">
                  <c:v>Nevada</c:v>
                </c:pt>
                <c:pt idx="4">
                  <c:v>New Mexico</c:v>
                </c:pt>
                <c:pt idx="5">
                  <c:v>Utah</c:v>
                </c:pt>
                <c:pt idx="6">
                  <c:v>Wyoming</c:v>
                </c:pt>
              </c:strCache>
            </c:strRef>
          </c:cat>
          <c:val>
            <c:numRef>
              <c:f>'A-2 S-10 State Comparison'!$E$9:$E$15</c:f>
              <c:numCache>
                <c:formatCode>0%</c:formatCode>
                <c:ptCount val="7"/>
                <c:pt idx="0">
                  <c:v>0.76819815672337088</c:v>
                </c:pt>
                <c:pt idx="1">
                  <c:v>0.72452214397899217</c:v>
                </c:pt>
                <c:pt idx="2">
                  <c:v>0.81213560057008882</c:v>
                </c:pt>
                <c:pt idx="3">
                  <c:v>0.64405591650796157</c:v>
                </c:pt>
                <c:pt idx="4">
                  <c:v>1.1284583064784304</c:v>
                </c:pt>
                <c:pt idx="5">
                  <c:v>1.2845272954872873</c:v>
                </c:pt>
                <c:pt idx="6">
                  <c:v>0.66198559041605243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7-4F00-8FE0-B896CBCCD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630808"/>
        <c:axId val="677629824"/>
      </c:barChart>
      <c:catAx>
        <c:axId val="67763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629824"/>
        <c:crosses val="autoZero"/>
        <c:auto val="1"/>
        <c:lblAlgn val="ctr"/>
        <c:lblOffset val="100"/>
        <c:noMultiLvlLbl val="0"/>
      </c:catAx>
      <c:valAx>
        <c:axId val="67762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630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17</xdr:row>
      <xdr:rowOff>14287</xdr:rowOff>
    </xdr:from>
    <xdr:to>
      <xdr:col>5</xdr:col>
      <xdr:colOff>0</xdr:colOff>
      <xdr:row>31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showGridLines="0" tabSelected="1" zoomScaleNormal="100" workbookViewId="0">
      <selection activeCell="A11" sqref="A11"/>
    </sheetView>
  </sheetViews>
  <sheetFormatPr defaultColWidth="8.7109375" defaultRowHeight="15" x14ac:dyDescent="0.25"/>
  <cols>
    <col min="1" max="1" width="8.140625" style="3" customWidth="1"/>
    <col min="2" max="16384" width="8.7109375" style="3"/>
  </cols>
  <sheetData>
    <row r="1" spans="1:14" ht="18.75" x14ac:dyDescent="0.3">
      <c r="A1" s="6" t="s">
        <v>83</v>
      </c>
    </row>
    <row r="2" spans="1:14" ht="15.75" x14ac:dyDescent="0.25">
      <c r="A2" s="7" t="s">
        <v>9</v>
      </c>
      <c r="B2" s="4"/>
      <c r="C2" s="4"/>
      <c r="D2" s="4"/>
      <c r="E2" s="4"/>
      <c r="F2" s="4"/>
      <c r="G2" s="4"/>
      <c r="H2" s="4"/>
    </row>
    <row r="3" spans="1:14" ht="15.75" x14ac:dyDescent="0.25">
      <c r="A3" s="13" t="s">
        <v>10</v>
      </c>
      <c r="B3" s="14"/>
      <c r="C3" s="14"/>
      <c r="D3" s="14"/>
      <c r="E3" s="14"/>
      <c r="F3" s="14"/>
      <c r="G3" s="4"/>
      <c r="H3" s="4"/>
    </row>
    <row r="4" spans="1:14" ht="15" customHeight="1" x14ac:dyDescent="0.25">
      <c r="A4" s="8" t="s">
        <v>5</v>
      </c>
      <c r="B4" s="4"/>
      <c r="C4" s="4"/>
      <c r="D4" s="4"/>
      <c r="E4" s="4"/>
      <c r="F4" s="4"/>
      <c r="G4" s="4"/>
      <c r="H4" s="4"/>
    </row>
    <row r="5" spans="1:14" x14ac:dyDescent="0.25">
      <c r="A5" s="4"/>
      <c r="B5" s="4"/>
      <c r="C5" s="4"/>
      <c r="D5" s="4"/>
      <c r="E5" s="4"/>
      <c r="F5" s="4"/>
      <c r="G5" s="4"/>
      <c r="H5" s="4"/>
    </row>
    <row r="6" spans="1:14" customFormat="1" x14ac:dyDescent="0.25">
      <c r="A6" s="18" t="s">
        <v>6</v>
      </c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customFormat="1" x14ac:dyDescent="0.25">
      <c r="A7" s="9" t="s">
        <v>5</v>
      </c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customFormat="1" x14ac:dyDescent="0.25">
      <c r="A8" s="9" t="s">
        <v>7</v>
      </c>
      <c r="B8" s="24" t="s">
        <v>11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4" customFormat="1" x14ac:dyDescent="0.25">
      <c r="A9" s="9" t="s">
        <v>8</v>
      </c>
      <c r="B9" s="24" t="s">
        <v>13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customFormat="1" x14ac:dyDescent="0.25">
      <c r="A10" s="9" t="s">
        <v>12</v>
      </c>
      <c r="B10" s="15" t="s">
        <v>14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2" spans="1:14" ht="14.65" customHeight="1" x14ac:dyDescent="0.25"/>
    <row r="14" spans="1:14" ht="15.75" customHeight="1" x14ac:dyDescent="0.25"/>
  </sheetData>
  <mergeCells count="1">
    <mergeCell ref="B6:N6"/>
  </mergeCells>
  <pageMargins left="0.7" right="0.7" top="0.75" bottom="0.75" header="0.3" footer="0.3"/>
  <pageSetup fitToHeight="0" pageOrder="overThenDown" orientation="landscape" r:id="rId1"/>
  <headerFooter>
    <oddFooter>&amp;L&amp;9June 2023&amp;R&amp;9Page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>
      <selection activeCell="D2" sqref="D2"/>
    </sheetView>
  </sheetViews>
  <sheetFormatPr defaultColWidth="8.85546875" defaultRowHeight="15" x14ac:dyDescent="0.25"/>
  <cols>
    <col min="1" max="1" width="36.7109375" style="2" customWidth="1"/>
    <col min="2" max="5" width="14.7109375" customWidth="1"/>
    <col min="6" max="6" width="11.42578125" bestFit="1" customWidth="1"/>
    <col min="7" max="16384" width="8.85546875" style="2"/>
  </cols>
  <sheetData>
    <row r="1" spans="1:6" ht="18.75" x14ac:dyDescent="0.3">
      <c r="A1" s="6" t="str">
        <f>Cover!A1</f>
        <v>Utah Department of Health &amp; Human Services, Division of Integrated Healthcare</v>
      </c>
    </row>
    <row r="2" spans="1:6" ht="15.75" x14ac:dyDescent="0.25">
      <c r="A2" s="7" t="str">
        <f>Cover!A2</f>
        <v>Medicaid Rate and Reimbursement Study</v>
      </c>
    </row>
    <row r="3" spans="1:6" ht="15.75" x14ac:dyDescent="0.25">
      <c r="A3" s="7" t="str">
        <f>Cover!A3</f>
        <v>Hospital Services - Exhibit A</v>
      </c>
    </row>
    <row r="4" spans="1:6" x14ac:dyDescent="0.25">
      <c r="A4" s="8" t="s">
        <v>15</v>
      </c>
    </row>
    <row r="6" spans="1:6" s="1" customFormat="1" ht="21" customHeight="1" x14ac:dyDescent="0.4">
      <c r="A6" s="19" t="s">
        <v>17</v>
      </c>
      <c r="B6" s="20"/>
      <c r="C6" s="21"/>
      <c r="D6" s="21"/>
      <c r="E6" s="35"/>
    </row>
    <row r="7" spans="1:6" s="1" customFormat="1" ht="14.45" customHeight="1" x14ac:dyDescent="0.25">
      <c r="A7" s="30"/>
      <c r="B7" s="37" t="s">
        <v>79</v>
      </c>
      <c r="C7" s="38"/>
      <c r="D7" s="38"/>
      <c r="E7" s="39"/>
    </row>
    <row r="8" spans="1:6" s="11" customFormat="1" ht="46.5" customHeight="1" x14ac:dyDescent="0.25">
      <c r="A8" s="22" t="s">
        <v>24</v>
      </c>
      <c r="B8" s="10" t="s">
        <v>23</v>
      </c>
      <c r="C8" s="27" t="s">
        <v>78</v>
      </c>
      <c r="D8" s="27" t="s">
        <v>80</v>
      </c>
      <c r="E8" s="27" t="s">
        <v>81</v>
      </c>
    </row>
    <row r="9" spans="1:6" x14ac:dyDescent="0.25">
      <c r="A9" s="5" t="s">
        <v>25</v>
      </c>
      <c r="B9" s="32">
        <v>12323394</v>
      </c>
      <c r="C9" s="32">
        <v>9855462</v>
      </c>
      <c r="D9" s="32">
        <f>B9-C9</f>
        <v>2467932</v>
      </c>
      <c r="E9" s="28">
        <f>B9/C9</f>
        <v>1.2504126138378902</v>
      </c>
      <c r="F9" s="2"/>
    </row>
    <row r="10" spans="1:6" x14ac:dyDescent="0.25">
      <c r="A10" s="5" t="s">
        <v>26</v>
      </c>
      <c r="B10" s="32">
        <v>15749186</v>
      </c>
      <c r="C10" s="32">
        <v>11577184</v>
      </c>
      <c r="D10" s="32">
        <f t="shared" ref="D10:D55" si="0">B10-C10</f>
        <v>4172002</v>
      </c>
      <c r="E10" s="28">
        <f t="shared" ref="E10:E55" si="1">B10/C10</f>
        <v>1.3603641438194296</v>
      </c>
      <c r="F10" s="2"/>
    </row>
    <row r="11" spans="1:6" x14ac:dyDescent="0.25">
      <c r="A11" s="5" t="s">
        <v>27</v>
      </c>
      <c r="B11" s="32">
        <v>13556787</v>
      </c>
      <c r="C11" s="32">
        <v>6887374</v>
      </c>
      <c r="D11" s="32">
        <f t="shared" si="0"/>
        <v>6669413</v>
      </c>
      <c r="E11" s="28">
        <f t="shared" si="1"/>
        <v>1.9683535408415458</v>
      </c>
      <c r="F11" s="2"/>
    </row>
    <row r="12" spans="1:6" x14ac:dyDescent="0.25">
      <c r="A12" s="5" t="s">
        <v>28</v>
      </c>
      <c r="B12" s="32">
        <v>2918927</v>
      </c>
      <c r="C12" s="32">
        <v>2701405</v>
      </c>
      <c r="D12" s="32">
        <f t="shared" si="0"/>
        <v>217522</v>
      </c>
      <c r="E12" s="28">
        <f t="shared" si="1"/>
        <v>1.0805218025434913</v>
      </c>
      <c r="F12" s="2"/>
    </row>
    <row r="13" spans="1:6" x14ac:dyDescent="0.25">
      <c r="A13" s="5" t="s">
        <v>29</v>
      </c>
      <c r="B13" s="32">
        <v>2311537</v>
      </c>
      <c r="C13" s="32">
        <v>1302256</v>
      </c>
      <c r="D13" s="32">
        <f t="shared" si="0"/>
        <v>1009281</v>
      </c>
      <c r="E13" s="28">
        <f t="shared" si="1"/>
        <v>1.7750250334803603</v>
      </c>
      <c r="F13" s="2"/>
    </row>
    <row r="14" spans="1:6" x14ac:dyDescent="0.25">
      <c r="A14" s="5" t="s">
        <v>30</v>
      </c>
      <c r="B14" s="32">
        <v>5596271</v>
      </c>
      <c r="C14" s="32">
        <v>5800097</v>
      </c>
      <c r="D14" s="32">
        <f t="shared" si="0"/>
        <v>-203826</v>
      </c>
      <c r="E14" s="28">
        <f t="shared" si="1"/>
        <v>0.96485817392364304</v>
      </c>
      <c r="F14" s="2"/>
    </row>
    <row r="15" spans="1:6" x14ac:dyDescent="0.25">
      <c r="A15" s="5" t="s">
        <v>31</v>
      </c>
      <c r="B15" s="32">
        <v>5086080</v>
      </c>
      <c r="C15" s="32">
        <v>3641168</v>
      </c>
      <c r="D15" s="32">
        <f t="shared" si="0"/>
        <v>1444912</v>
      </c>
      <c r="E15" s="28">
        <f t="shared" si="1"/>
        <v>1.3968265128112738</v>
      </c>
      <c r="F15" s="2"/>
    </row>
    <row r="16" spans="1:6" x14ac:dyDescent="0.25">
      <c r="A16" s="5" t="s">
        <v>67</v>
      </c>
      <c r="B16" s="32">
        <v>2013674</v>
      </c>
      <c r="C16" s="32">
        <v>2486966</v>
      </c>
      <c r="D16" s="32">
        <f t="shared" si="0"/>
        <v>-473292</v>
      </c>
      <c r="E16" s="28">
        <f t="shared" si="1"/>
        <v>0.80969100502379199</v>
      </c>
      <c r="F16" s="2"/>
    </row>
    <row r="17" spans="1:6" x14ac:dyDescent="0.25">
      <c r="A17" s="5" t="s">
        <v>32</v>
      </c>
      <c r="B17" s="32">
        <v>11241947</v>
      </c>
      <c r="C17" s="32">
        <v>6713019</v>
      </c>
      <c r="D17" s="32">
        <f t="shared" si="0"/>
        <v>4528928</v>
      </c>
      <c r="E17" s="28">
        <f t="shared" si="1"/>
        <v>1.6746484703826996</v>
      </c>
      <c r="F17" s="2"/>
    </row>
    <row r="18" spans="1:6" x14ac:dyDescent="0.25">
      <c r="A18" s="5" t="s">
        <v>33</v>
      </c>
      <c r="B18" s="32">
        <v>19530576</v>
      </c>
      <c r="C18" s="32">
        <v>11624012</v>
      </c>
      <c r="D18" s="32">
        <f t="shared" si="0"/>
        <v>7906564</v>
      </c>
      <c r="E18" s="28">
        <f t="shared" si="1"/>
        <v>1.6801923466699793</v>
      </c>
      <c r="F18" s="2"/>
    </row>
    <row r="19" spans="1:6" x14ac:dyDescent="0.25">
      <c r="A19" s="5" t="s">
        <v>34</v>
      </c>
      <c r="B19" s="32">
        <v>3286276</v>
      </c>
      <c r="C19" s="32">
        <v>3009435</v>
      </c>
      <c r="D19" s="32">
        <f t="shared" si="0"/>
        <v>276841</v>
      </c>
      <c r="E19" s="28">
        <f t="shared" si="1"/>
        <v>1.0919910215704942</v>
      </c>
      <c r="F19" s="2"/>
    </row>
    <row r="20" spans="1:6" x14ac:dyDescent="0.25">
      <c r="A20" s="5" t="s">
        <v>35</v>
      </c>
      <c r="B20" s="32">
        <v>15655011</v>
      </c>
      <c r="C20" s="32">
        <v>14263518</v>
      </c>
      <c r="D20" s="32">
        <f t="shared" si="0"/>
        <v>1391493</v>
      </c>
      <c r="E20" s="28">
        <f t="shared" si="1"/>
        <v>1.0975560867942957</v>
      </c>
      <c r="F20" s="2"/>
    </row>
    <row r="21" spans="1:6" x14ac:dyDescent="0.25">
      <c r="A21" s="5" t="s">
        <v>68</v>
      </c>
      <c r="B21" s="32">
        <v>1921060</v>
      </c>
      <c r="C21" s="32">
        <v>1930413</v>
      </c>
      <c r="D21" s="32">
        <f t="shared" si="0"/>
        <v>-9353</v>
      </c>
      <c r="E21" s="28">
        <f t="shared" si="1"/>
        <v>0.99515492280667406</v>
      </c>
      <c r="F21" s="2"/>
    </row>
    <row r="22" spans="1:6" x14ac:dyDescent="0.25">
      <c r="A22" s="5" t="s">
        <v>38</v>
      </c>
      <c r="B22" s="32">
        <v>1318794</v>
      </c>
      <c r="C22" s="32">
        <v>1274625</v>
      </c>
      <c r="D22" s="32">
        <f t="shared" si="0"/>
        <v>44169</v>
      </c>
      <c r="E22" s="28">
        <f t="shared" si="1"/>
        <v>1.034652544866137</v>
      </c>
      <c r="F22" s="2"/>
    </row>
    <row r="23" spans="1:6" x14ac:dyDescent="0.25">
      <c r="A23" s="5" t="s">
        <v>39</v>
      </c>
      <c r="B23" s="32">
        <v>2206561</v>
      </c>
      <c r="C23" s="32">
        <v>1638049</v>
      </c>
      <c r="D23" s="32">
        <f t="shared" si="0"/>
        <v>568512</v>
      </c>
      <c r="E23" s="28">
        <f t="shared" si="1"/>
        <v>1.3470665407445077</v>
      </c>
      <c r="F23" s="2"/>
    </row>
    <row r="24" spans="1:6" x14ac:dyDescent="0.25">
      <c r="A24" s="5" t="s">
        <v>40</v>
      </c>
      <c r="B24" s="32">
        <v>1722298</v>
      </c>
      <c r="C24" s="32">
        <v>1787205</v>
      </c>
      <c r="D24" s="32">
        <f t="shared" si="0"/>
        <v>-64907</v>
      </c>
      <c r="E24" s="28">
        <f t="shared" si="1"/>
        <v>0.96368239793420452</v>
      </c>
      <c r="F24" s="2"/>
    </row>
    <row r="25" spans="1:6" x14ac:dyDescent="0.25">
      <c r="A25" s="5" t="s">
        <v>41</v>
      </c>
      <c r="B25" s="32">
        <v>4580907</v>
      </c>
      <c r="C25" s="32">
        <v>2588626</v>
      </c>
      <c r="D25" s="32">
        <f t="shared" si="0"/>
        <v>1992281</v>
      </c>
      <c r="E25" s="28">
        <f t="shared" si="1"/>
        <v>1.7696287528596251</v>
      </c>
      <c r="F25" s="2"/>
    </row>
    <row r="26" spans="1:6" x14ac:dyDescent="0.25">
      <c r="A26" s="5" t="s">
        <v>43</v>
      </c>
      <c r="B26" s="32">
        <v>157908175</v>
      </c>
      <c r="C26" s="32">
        <v>108693311</v>
      </c>
      <c r="D26" s="32">
        <f t="shared" si="0"/>
        <v>49214864</v>
      </c>
      <c r="E26" s="28">
        <f t="shared" si="1"/>
        <v>1.4527865012778938</v>
      </c>
      <c r="F26" s="2"/>
    </row>
    <row r="27" spans="1:6" x14ac:dyDescent="0.25">
      <c r="A27" s="5" t="s">
        <v>44</v>
      </c>
      <c r="B27" s="32">
        <v>41198305</v>
      </c>
      <c r="C27" s="32">
        <v>35092092</v>
      </c>
      <c r="D27" s="32">
        <f t="shared" si="0"/>
        <v>6106213</v>
      </c>
      <c r="E27" s="28">
        <f t="shared" si="1"/>
        <v>1.1740053856008357</v>
      </c>
      <c r="F27" s="2"/>
    </row>
    <row r="28" spans="1:6" x14ac:dyDescent="0.25">
      <c r="A28" s="5" t="s">
        <v>45</v>
      </c>
      <c r="B28" s="32">
        <v>2602467</v>
      </c>
      <c r="C28" s="32">
        <v>2090649</v>
      </c>
      <c r="D28" s="32">
        <f t="shared" si="0"/>
        <v>511818</v>
      </c>
      <c r="E28" s="28">
        <f t="shared" si="1"/>
        <v>1.2448129743443304</v>
      </c>
      <c r="F28" s="2"/>
    </row>
    <row r="29" spans="1:6" x14ac:dyDescent="0.25">
      <c r="A29" s="5" t="s">
        <v>69</v>
      </c>
      <c r="B29" s="32">
        <v>11223552</v>
      </c>
      <c r="C29" s="32">
        <v>6442383</v>
      </c>
      <c r="D29" s="32">
        <f t="shared" si="0"/>
        <v>4781169</v>
      </c>
      <c r="E29" s="28">
        <f t="shared" si="1"/>
        <v>1.7421429306515928</v>
      </c>
      <c r="F29" s="2"/>
    </row>
    <row r="30" spans="1:6" x14ac:dyDescent="0.25">
      <c r="A30" s="5" t="s">
        <v>70</v>
      </c>
      <c r="B30" s="32">
        <v>7434699</v>
      </c>
      <c r="C30" s="32">
        <v>9255439</v>
      </c>
      <c r="D30" s="32">
        <f t="shared" si="0"/>
        <v>-1820740</v>
      </c>
      <c r="E30" s="28">
        <f t="shared" si="1"/>
        <v>0.80327891524108153</v>
      </c>
      <c r="F30" s="2"/>
    </row>
    <row r="31" spans="1:6" x14ac:dyDescent="0.25">
      <c r="A31" s="5" t="s">
        <v>46</v>
      </c>
      <c r="B31" s="32">
        <v>51786459</v>
      </c>
      <c r="C31" s="32">
        <v>39586647</v>
      </c>
      <c r="D31" s="32">
        <f t="shared" si="0"/>
        <v>12199812</v>
      </c>
      <c r="E31" s="28">
        <f t="shared" si="1"/>
        <v>1.3081799779607501</v>
      </c>
      <c r="F31" s="2"/>
    </row>
    <row r="32" spans="1:6" x14ac:dyDescent="0.25">
      <c r="A32" s="5" t="s">
        <v>47</v>
      </c>
      <c r="B32" s="32">
        <v>25642943</v>
      </c>
      <c r="C32" s="32">
        <v>19039822</v>
      </c>
      <c r="D32" s="32">
        <f t="shared" si="0"/>
        <v>6603121</v>
      </c>
      <c r="E32" s="28">
        <f t="shared" si="1"/>
        <v>1.3468058157266387</v>
      </c>
      <c r="F32" s="2"/>
    </row>
    <row r="33" spans="1:6" x14ac:dyDescent="0.25">
      <c r="A33" s="5" t="s">
        <v>71</v>
      </c>
      <c r="B33" s="32">
        <v>4818195</v>
      </c>
      <c r="C33" s="32">
        <v>3917254</v>
      </c>
      <c r="D33" s="32">
        <f t="shared" si="0"/>
        <v>900941</v>
      </c>
      <c r="E33" s="28">
        <f t="shared" si="1"/>
        <v>1.2299930001986086</v>
      </c>
      <c r="F33" s="2"/>
    </row>
    <row r="34" spans="1:6" x14ac:dyDescent="0.25">
      <c r="A34" s="5" t="s">
        <v>48</v>
      </c>
      <c r="B34" s="32">
        <v>94701938</v>
      </c>
      <c r="C34" s="32">
        <v>58728222</v>
      </c>
      <c r="D34" s="32">
        <f t="shared" si="0"/>
        <v>35973716</v>
      </c>
      <c r="E34" s="28">
        <f t="shared" si="1"/>
        <v>1.6125456343629814</v>
      </c>
      <c r="F34" s="2"/>
    </row>
    <row r="35" spans="1:6" x14ac:dyDescent="0.25">
      <c r="A35" s="5" t="s">
        <v>49</v>
      </c>
      <c r="B35" s="32">
        <v>541286</v>
      </c>
      <c r="C35" s="32">
        <v>483849</v>
      </c>
      <c r="D35" s="32">
        <f t="shared" si="0"/>
        <v>57437</v>
      </c>
      <c r="E35" s="28">
        <f t="shared" si="1"/>
        <v>1.118708522700264</v>
      </c>
      <c r="F35" s="2"/>
    </row>
    <row r="36" spans="1:6" x14ac:dyDescent="0.25">
      <c r="A36" s="5" t="s">
        <v>50</v>
      </c>
      <c r="B36" s="32">
        <v>5066887</v>
      </c>
      <c r="C36" s="32">
        <v>4729139</v>
      </c>
      <c r="D36" s="32">
        <f t="shared" si="0"/>
        <v>337748</v>
      </c>
      <c r="E36" s="28">
        <f t="shared" si="1"/>
        <v>1.0714184971090932</v>
      </c>
      <c r="F36" s="2"/>
    </row>
    <row r="37" spans="1:6" x14ac:dyDescent="0.25">
      <c r="A37" s="5" t="s">
        <v>72</v>
      </c>
      <c r="B37" s="32">
        <v>13386797</v>
      </c>
      <c r="C37" s="32">
        <v>8277318</v>
      </c>
      <c r="D37" s="32">
        <f t="shared" si="0"/>
        <v>5109479</v>
      </c>
      <c r="E37" s="28">
        <f t="shared" si="1"/>
        <v>1.6172867829893693</v>
      </c>
      <c r="F37" s="2"/>
    </row>
    <row r="38" spans="1:6" x14ac:dyDescent="0.25">
      <c r="A38" s="5" t="s">
        <v>51</v>
      </c>
      <c r="B38" s="32">
        <v>11434434</v>
      </c>
      <c r="C38" s="32">
        <v>6875283</v>
      </c>
      <c r="D38" s="32">
        <f t="shared" si="0"/>
        <v>4559151</v>
      </c>
      <c r="E38" s="28">
        <f t="shared" si="1"/>
        <v>1.6631219398532395</v>
      </c>
      <c r="F38" s="2"/>
    </row>
    <row r="39" spans="1:6" x14ac:dyDescent="0.25">
      <c r="A39" s="5" t="s">
        <v>52</v>
      </c>
      <c r="B39" s="32">
        <v>36350842</v>
      </c>
      <c r="C39" s="32">
        <v>18919981</v>
      </c>
      <c r="D39" s="32">
        <f t="shared" si="0"/>
        <v>17430861</v>
      </c>
      <c r="E39" s="28">
        <f t="shared" si="1"/>
        <v>1.92129378988277</v>
      </c>
      <c r="F39" s="2"/>
    </row>
    <row r="40" spans="1:6" x14ac:dyDescent="0.25">
      <c r="A40" s="5" t="s">
        <v>53</v>
      </c>
      <c r="B40" s="32">
        <v>4198692</v>
      </c>
      <c r="C40" s="32">
        <v>3797368</v>
      </c>
      <c r="D40" s="32">
        <f t="shared" si="0"/>
        <v>401324</v>
      </c>
      <c r="E40" s="28">
        <f t="shared" si="1"/>
        <v>1.105684779563108</v>
      </c>
      <c r="F40" s="2"/>
    </row>
    <row r="41" spans="1:6" x14ac:dyDescent="0.25">
      <c r="A41" s="5" t="s">
        <v>54</v>
      </c>
      <c r="B41" s="32">
        <v>3689636</v>
      </c>
      <c r="C41" s="32">
        <v>2852501</v>
      </c>
      <c r="D41" s="32">
        <f t="shared" si="0"/>
        <v>837135</v>
      </c>
      <c r="E41" s="28">
        <f t="shared" si="1"/>
        <v>1.2934740426033156</v>
      </c>
      <c r="F41" s="2"/>
    </row>
    <row r="42" spans="1:6" x14ac:dyDescent="0.25">
      <c r="A42" s="5" t="s">
        <v>55</v>
      </c>
      <c r="B42" s="32">
        <v>177092400</v>
      </c>
      <c r="C42" s="32">
        <v>167163578</v>
      </c>
      <c r="D42" s="32">
        <f t="shared" si="0"/>
        <v>9928822</v>
      </c>
      <c r="E42" s="28">
        <f t="shared" si="1"/>
        <v>1.0593958451882384</v>
      </c>
      <c r="F42" s="2"/>
    </row>
    <row r="43" spans="1:6" x14ac:dyDescent="0.25">
      <c r="A43" s="5" t="s">
        <v>42</v>
      </c>
      <c r="B43" s="32">
        <v>13122396</v>
      </c>
      <c r="C43" s="32">
        <v>9593891</v>
      </c>
      <c r="D43" s="32">
        <f t="shared" si="0"/>
        <v>3528505</v>
      </c>
      <c r="E43" s="28">
        <f t="shared" si="1"/>
        <v>1.3677866467317588</v>
      </c>
      <c r="F43" s="2"/>
    </row>
    <row r="44" spans="1:6" x14ac:dyDescent="0.25">
      <c r="A44" s="5" t="s">
        <v>56</v>
      </c>
      <c r="B44" s="32">
        <v>15952099</v>
      </c>
      <c r="C44" s="32">
        <v>14535835</v>
      </c>
      <c r="D44" s="32">
        <f t="shared" si="0"/>
        <v>1416264</v>
      </c>
      <c r="E44" s="28">
        <f t="shared" si="1"/>
        <v>1.0974325864320833</v>
      </c>
      <c r="F44" s="2"/>
    </row>
    <row r="45" spans="1:6" x14ac:dyDescent="0.25">
      <c r="A45" s="5" t="s">
        <v>57</v>
      </c>
      <c r="B45" s="32">
        <v>3537319</v>
      </c>
      <c r="C45" s="32">
        <v>2995773</v>
      </c>
      <c r="D45" s="32">
        <f t="shared" si="0"/>
        <v>541546</v>
      </c>
      <c r="E45" s="28">
        <f t="shared" si="1"/>
        <v>1.1807700383173225</v>
      </c>
      <c r="F45" s="2"/>
    </row>
    <row r="46" spans="1:6" x14ac:dyDescent="0.25">
      <c r="A46" s="5" t="s">
        <v>58</v>
      </c>
      <c r="B46" s="32">
        <v>3903277</v>
      </c>
      <c r="C46" s="32">
        <v>2921575</v>
      </c>
      <c r="D46" s="32">
        <f t="shared" si="0"/>
        <v>981702</v>
      </c>
      <c r="E46" s="28">
        <f t="shared" si="1"/>
        <v>1.3360180724438018</v>
      </c>
      <c r="F46" s="2"/>
    </row>
    <row r="47" spans="1:6" x14ac:dyDescent="0.25">
      <c r="A47" s="5" t="s">
        <v>59</v>
      </c>
      <c r="B47" s="32">
        <v>7247480</v>
      </c>
      <c r="C47" s="32">
        <v>4916578</v>
      </c>
      <c r="D47" s="32">
        <f t="shared" si="0"/>
        <v>2330902</v>
      </c>
      <c r="E47" s="28">
        <f t="shared" si="1"/>
        <v>1.4740903124083458</v>
      </c>
      <c r="F47" s="2"/>
    </row>
    <row r="48" spans="1:6" x14ac:dyDescent="0.25">
      <c r="A48" s="5" t="s">
        <v>73</v>
      </c>
      <c r="B48" s="32">
        <v>4766839.1666666679</v>
      </c>
      <c r="C48" s="32">
        <v>8180104.4607843151</v>
      </c>
      <c r="D48" s="32">
        <f t="shared" si="0"/>
        <v>-3413265.2941176472</v>
      </c>
      <c r="E48" s="28">
        <f t="shared" si="1"/>
        <v>0.58273573271821266</v>
      </c>
      <c r="F48" s="2"/>
    </row>
    <row r="49" spans="1:6" x14ac:dyDescent="0.25">
      <c r="A49" s="5" t="s">
        <v>74</v>
      </c>
      <c r="B49" s="32">
        <v>64706472</v>
      </c>
      <c r="C49" s="32">
        <v>59833375</v>
      </c>
      <c r="D49" s="32">
        <f t="shared" si="0"/>
        <v>4873097</v>
      </c>
      <c r="E49" s="28">
        <f t="shared" si="1"/>
        <v>1.0814444613896508</v>
      </c>
      <c r="F49" s="2"/>
    </row>
    <row r="50" spans="1:6" x14ac:dyDescent="0.25">
      <c r="A50" s="5" t="s">
        <v>61</v>
      </c>
      <c r="B50" s="32">
        <v>75648167</v>
      </c>
      <c r="C50" s="32">
        <v>35125541</v>
      </c>
      <c r="D50" s="32">
        <f t="shared" si="0"/>
        <v>40522626</v>
      </c>
      <c r="E50" s="28">
        <f t="shared" si="1"/>
        <v>2.1536512989223424</v>
      </c>
      <c r="F50" s="2"/>
    </row>
    <row r="51" spans="1:6" x14ac:dyDescent="0.25">
      <c r="A51" s="5" t="s">
        <v>75</v>
      </c>
      <c r="B51" s="32">
        <v>2220220</v>
      </c>
      <c r="C51" s="32">
        <v>2501632</v>
      </c>
      <c r="D51" s="32">
        <f t="shared" si="0"/>
        <v>-281412</v>
      </c>
      <c r="E51" s="28">
        <f t="shared" si="1"/>
        <v>0.88750863436348748</v>
      </c>
      <c r="F51" s="2"/>
    </row>
    <row r="52" spans="1:6" x14ac:dyDescent="0.25">
      <c r="A52" s="5" t="s">
        <v>62</v>
      </c>
      <c r="B52" s="32">
        <v>20380897</v>
      </c>
      <c r="C52" s="32">
        <v>9750192</v>
      </c>
      <c r="D52" s="32">
        <f t="shared" si="0"/>
        <v>10630705</v>
      </c>
      <c r="E52" s="28">
        <f t="shared" si="1"/>
        <v>2.0903072472829254</v>
      </c>
      <c r="F52" s="2"/>
    </row>
    <row r="53" spans="1:6" x14ac:dyDescent="0.25">
      <c r="A53" s="5" t="s">
        <v>63</v>
      </c>
      <c r="B53" s="33">
        <v>16194465</v>
      </c>
      <c r="C53" s="33">
        <v>15408469</v>
      </c>
      <c r="D53" s="32">
        <f t="shared" si="0"/>
        <v>785996</v>
      </c>
      <c r="E53" s="28">
        <f t="shared" si="1"/>
        <v>1.0510106487542663</v>
      </c>
      <c r="F53" s="2"/>
    </row>
    <row r="54" spans="1:6" x14ac:dyDescent="0.25">
      <c r="A54" s="5" t="s">
        <v>64</v>
      </c>
      <c r="B54" s="33">
        <v>324074382</v>
      </c>
      <c r="C54" s="33">
        <v>287590980</v>
      </c>
      <c r="D54" s="32">
        <f>B54-C54</f>
        <v>36483402</v>
      </c>
      <c r="E54" s="28">
        <f>B54/C54</f>
        <v>1.1268586448712683</v>
      </c>
      <c r="F54" s="2"/>
    </row>
    <row r="55" spans="1:6" x14ac:dyDescent="0.25">
      <c r="A55" s="5" t="s">
        <v>65</v>
      </c>
      <c r="B55" s="33">
        <v>97251828</v>
      </c>
      <c r="C55" s="33">
        <v>66386990</v>
      </c>
      <c r="D55" s="32">
        <f t="shared" si="0"/>
        <v>30864838</v>
      </c>
      <c r="E55" s="28">
        <f t="shared" si="1"/>
        <v>1.4649229916885824</v>
      </c>
      <c r="F55" s="2"/>
    </row>
    <row r="56" spans="1:6" s="12" customFormat="1" x14ac:dyDescent="0.25">
      <c r="A56" s="23" t="s">
        <v>22</v>
      </c>
      <c r="B56" s="34">
        <f>SUM(B9:B55)</f>
        <v>1419102834.1666665</v>
      </c>
      <c r="C56" s="34">
        <f>SUM(C9:C55)</f>
        <v>1104766585.4607844</v>
      </c>
      <c r="D56" s="34">
        <f t="shared" ref="D56" si="2">B56-C56</f>
        <v>314336248.70588207</v>
      </c>
      <c r="E56" s="29">
        <f t="shared" ref="E56" si="3">B56/C56</f>
        <v>1.2845272954872873</v>
      </c>
    </row>
  </sheetData>
  <mergeCells count="1">
    <mergeCell ref="B7:E7"/>
  </mergeCells>
  <pageMargins left="0.7" right="0.7" top="0.75" bottom="0.75" header="0.3" footer="0.3"/>
  <pageSetup scale="94" fitToHeight="0" pageOrder="overThenDown" orientation="portrait" r:id="rId1"/>
  <headerFooter>
    <oddFooter>&amp;L&amp;9June 2023&amp;R&amp;9Page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H1" sqref="H1"/>
    </sheetView>
  </sheetViews>
  <sheetFormatPr defaultColWidth="8.85546875" defaultRowHeight="15" x14ac:dyDescent="0.25"/>
  <cols>
    <col min="1" max="1" width="20.7109375" style="2" customWidth="1"/>
    <col min="2" max="5" width="16.7109375" customWidth="1"/>
    <col min="6" max="6" width="11.42578125" bestFit="1" customWidth="1"/>
    <col min="7" max="16384" width="8.85546875" style="2"/>
  </cols>
  <sheetData>
    <row r="1" spans="1:6" ht="18.75" x14ac:dyDescent="0.3">
      <c r="A1" s="6" t="str">
        <f>Cover!A1</f>
        <v>Utah Department of Health &amp; Human Services, Division of Integrated Healthcare</v>
      </c>
    </row>
    <row r="2" spans="1:6" ht="15.75" x14ac:dyDescent="0.25">
      <c r="A2" s="7" t="str">
        <f>Cover!A2</f>
        <v>Medicaid Rate and Reimbursement Study</v>
      </c>
    </row>
    <row r="3" spans="1:6" ht="15.75" x14ac:dyDescent="0.25">
      <c r="A3" s="7" t="str">
        <f>Cover!A3</f>
        <v>Hospital Services - Exhibit A</v>
      </c>
    </row>
    <row r="4" spans="1:6" x14ac:dyDescent="0.25">
      <c r="A4" s="8" t="s">
        <v>16</v>
      </c>
    </row>
    <row r="6" spans="1:6" s="1" customFormat="1" ht="21" customHeight="1" x14ac:dyDescent="0.25">
      <c r="A6" s="40" t="s">
        <v>17</v>
      </c>
      <c r="B6" s="41"/>
      <c r="C6" s="41"/>
      <c r="D6" s="41"/>
      <c r="E6" s="42"/>
    </row>
    <row r="7" spans="1:6" s="1" customFormat="1" ht="14.45" customHeight="1" x14ac:dyDescent="0.25">
      <c r="A7" s="30"/>
      <c r="B7" s="37" t="s">
        <v>79</v>
      </c>
      <c r="C7" s="38"/>
      <c r="D7" s="38"/>
      <c r="E7" s="39"/>
    </row>
    <row r="8" spans="1:6" s="11" customFormat="1" ht="34.5" customHeight="1" x14ac:dyDescent="0.25">
      <c r="A8" s="31" t="s">
        <v>18</v>
      </c>
      <c r="B8" s="10" t="s">
        <v>23</v>
      </c>
      <c r="C8" s="27" t="s">
        <v>78</v>
      </c>
      <c r="D8" s="27" t="s">
        <v>80</v>
      </c>
      <c r="E8" s="27" t="s">
        <v>81</v>
      </c>
    </row>
    <row r="9" spans="1:6" x14ac:dyDescent="0.25">
      <c r="A9" s="5" t="s">
        <v>19</v>
      </c>
      <c r="B9" s="32">
        <v>2928991865.4693089</v>
      </c>
      <c r="C9" s="32">
        <v>3812807723.9373569</v>
      </c>
      <c r="D9" s="32">
        <f>B9-C9</f>
        <v>-883815858.4680481</v>
      </c>
      <c r="E9" s="28">
        <f>B9/C9</f>
        <v>0.76819815672337088</v>
      </c>
      <c r="F9" s="2"/>
    </row>
    <row r="10" spans="1:6" x14ac:dyDescent="0.25">
      <c r="A10" s="5" t="s">
        <v>1</v>
      </c>
      <c r="B10" s="32">
        <v>2007879238.5409837</v>
      </c>
      <c r="C10" s="32">
        <v>2771315211.3114753</v>
      </c>
      <c r="D10" s="32">
        <f t="shared" ref="D10:D15" si="0">B10-C10</f>
        <v>-763435972.7704916</v>
      </c>
      <c r="E10" s="28">
        <f t="shared" ref="E10:E15" si="1">B10/C10</f>
        <v>0.72452214397899217</v>
      </c>
      <c r="F10" s="2"/>
    </row>
    <row r="11" spans="1:6" x14ac:dyDescent="0.25">
      <c r="A11" s="5" t="s">
        <v>2</v>
      </c>
      <c r="B11" s="33">
        <v>791278949.20261431</v>
      </c>
      <c r="C11" s="33">
        <v>974318757.41830063</v>
      </c>
      <c r="D11" s="33">
        <f t="shared" si="0"/>
        <v>-183039808.21568632</v>
      </c>
      <c r="E11" s="28">
        <f t="shared" si="1"/>
        <v>0.81213560057008882</v>
      </c>
      <c r="F11" s="2"/>
    </row>
    <row r="12" spans="1:6" x14ac:dyDescent="0.25">
      <c r="A12" s="5" t="s">
        <v>3</v>
      </c>
      <c r="B12" s="33">
        <v>879524058</v>
      </c>
      <c r="C12" s="33">
        <v>1365602016</v>
      </c>
      <c r="D12" s="33">
        <f t="shared" si="0"/>
        <v>-486077958</v>
      </c>
      <c r="E12" s="28">
        <f t="shared" si="1"/>
        <v>0.64405591650796157</v>
      </c>
      <c r="F12" s="2"/>
    </row>
    <row r="13" spans="1:6" x14ac:dyDescent="0.25">
      <c r="A13" s="5" t="s">
        <v>4</v>
      </c>
      <c r="B13" s="33">
        <v>1353620715.2268043</v>
      </c>
      <c r="C13" s="33">
        <v>1199530995.0360825</v>
      </c>
      <c r="D13" s="33">
        <f t="shared" si="0"/>
        <v>154089720.19072175</v>
      </c>
      <c r="E13" s="28">
        <f t="shared" si="1"/>
        <v>1.1284583064784304</v>
      </c>
      <c r="F13" s="2"/>
    </row>
    <row r="14" spans="1:6" x14ac:dyDescent="0.25">
      <c r="A14" s="5" t="s">
        <v>20</v>
      </c>
      <c r="B14" s="32">
        <v>1419102834.1666665</v>
      </c>
      <c r="C14" s="32">
        <v>1104766585.4607844</v>
      </c>
      <c r="D14" s="32">
        <f t="shared" si="0"/>
        <v>314336248.70588207</v>
      </c>
      <c r="E14" s="28">
        <f t="shared" si="1"/>
        <v>1.2845272954872873</v>
      </c>
      <c r="F14" s="2"/>
    </row>
    <row r="15" spans="1:6" x14ac:dyDescent="0.25">
      <c r="A15" s="5" t="s">
        <v>21</v>
      </c>
      <c r="B15" s="32">
        <v>95770167</v>
      </c>
      <c r="C15" s="32">
        <v>144671075</v>
      </c>
      <c r="D15" s="32">
        <f t="shared" si="0"/>
        <v>-48900908</v>
      </c>
      <c r="E15" s="28">
        <f t="shared" si="1"/>
        <v>0.66198559041605243</v>
      </c>
      <c r="F15" s="2"/>
    </row>
    <row r="16" spans="1:6" s="12" customFormat="1" x14ac:dyDescent="0.25">
      <c r="A16" s="23" t="s">
        <v>77</v>
      </c>
      <c r="B16" s="34">
        <f>AVERAGE(B9:B15)</f>
        <v>1353738261.0866253</v>
      </c>
      <c r="C16" s="34">
        <f>AVERAGE(C9:C15)</f>
        <v>1624716052.0234287</v>
      </c>
      <c r="D16" s="34">
        <f>AVERAGE(D9:D15)</f>
        <v>-270977790.93680316</v>
      </c>
      <c r="E16" s="29">
        <f>AVERAGE(E9:E15)</f>
        <v>0.8605547157374549</v>
      </c>
    </row>
  </sheetData>
  <mergeCells count="2">
    <mergeCell ref="B7:E7"/>
    <mergeCell ref="A6:E6"/>
  </mergeCells>
  <pageMargins left="0.7" right="0.7" top="0.75" bottom="0.75" header="0.3" footer="0.3"/>
  <pageSetup scale="90" pageOrder="overThenDown" orientation="landscape" r:id="rId1"/>
  <headerFooter>
    <oddFooter>&amp;L&amp;9June 2023&amp;R&amp;9Page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showGridLines="0" zoomScaleNormal="100" workbookViewId="0">
      <selection activeCell="F1" sqref="F1"/>
    </sheetView>
  </sheetViews>
  <sheetFormatPr defaultColWidth="8.85546875" defaultRowHeight="15" x14ac:dyDescent="0.25"/>
  <cols>
    <col min="1" max="1" width="33" style="2" customWidth="1"/>
    <col min="2" max="5" width="16.7109375" customWidth="1"/>
    <col min="6" max="16384" width="8.85546875" style="2"/>
  </cols>
  <sheetData>
    <row r="1" spans="1:5" ht="18.75" x14ac:dyDescent="0.3">
      <c r="A1" s="6" t="str">
        <f>Cover!A1</f>
        <v>Utah Department of Health &amp; Human Services, Division of Integrated Healthcare</v>
      </c>
    </row>
    <row r="2" spans="1:5" ht="15.75" x14ac:dyDescent="0.25">
      <c r="A2" s="7" t="str">
        <f>Cover!A2</f>
        <v>Medicaid Rate and Reimbursement Study</v>
      </c>
    </row>
    <row r="3" spans="1:5" ht="15.75" x14ac:dyDescent="0.25">
      <c r="A3" s="7" t="str">
        <f>Cover!A3</f>
        <v>Hospital Services - Exhibit A</v>
      </c>
    </row>
    <row r="4" spans="1:5" x14ac:dyDescent="0.25">
      <c r="A4" s="8" t="s">
        <v>15</v>
      </c>
    </row>
    <row r="6" spans="1:5" s="1" customFormat="1" ht="21" customHeight="1" x14ac:dyDescent="0.4">
      <c r="A6" s="19" t="s">
        <v>17</v>
      </c>
      <c r="B6" s="20"/>
      <c r="C6" s="21"/>
      <c r="D6" s="21"/>
      <c r="E6" s="35"/>
    </row>
    <row r="7" spans="1:5" s="1" customFormat="1" ht="14.45" customHeight="1" x14ac:dyDescent="0.25">
      <c r="A7" s="30"/>
      <c r="B7" s="37" t="s">
        <v>76</v>
      </c>
      <c r="C7" s="38"/>
      <c r="D7" s="38"/>
      <c r="E7" s="39"/>
    </row>
    <row r="8" spans="1:5" s="11" customFormat="1" ht="34.5" customHeight="1" x14ac:dyDescent="0.25">
      <c r="A8" s="22" t="s">
        <v>24</v>
      </c>
      <c r="B8" s="10" t="s">
        <v>23</v>
      </c>
      <c r="C8" s="27" t="s">
        <v>78</v>
      </c>
      <c r="D8" s="27" t="s">
        <v>80</v>
      </c>
      <c r="E8" s="27" t="s">
        <v>81</v>
      </c>
    </row>
    <row r="9" spans="1:5" x14ac:dyDescent="0.25">
      <c r="A9" s="5" t="s">
        <v>25</v>
      </c>
      <c r="B9" s="32">
        <v>8437445.8300000001</v>
      </c>
      <c r="C9" s="32">
        <v>7017872</v>
      </c>
      <c r="D9" s="32">
        <f>B9-C9</f>
        <v>1419573.83</v>
      </c>
      <c r="E9" s="28">
        <f>B9/C9</f>
        <v>1.2022798121709828</v>
      </c>
    </row>
    <row r="10" spans="1:5" x14ac:dyDescent="0.25">
      <c r="A10" s="5" t="s">
        <v>27</v>
      </c>
      <c r="B10" s="32">
        <v>10772682.27</v>
      </c>
      <c r="C10" s="32">
        <v>7451217</v>
      </c>
      <c r="D10" s="32">
        <f t="shared" ref="D10:D39" si="0">B10-C10</f>
        <v>3321465.2699999996</v>
      </c>
      <c r="E10" s="28">
        <f t="shared" ref="E10:E39" si="1">B10/C10</f>
        <v>1.4457614467542683</v>
      </c>
    </row>
    <row r="11" spans="1:5" x14ac:dyDescent="0.25">
      <c r="A11" s="5" t="s">
        <v>28</v>
      </c>
      <c r="B11" s="32">
        <v>2684167.25</v>
      </c>
      <c r="C11" s="32">
        <v>2816275</v>
      </c>
      <c r="D11" s="32">
        <f t="shared" si="0"/>
        <v>-132107.75</v>
      </c>
      <c r="E11" s="28">
        <f t="shared" si="1"/>
        <v>0.95309131743171382</v>
      </c>
    </row>
    <row r="12" spans="1:5" x14ac:dyDescent="0.25">
      <c r="A12" s="5" t="s">
        <v>29</v>
      </c>
      <c r="B12" s="32">
        <v>1754366</v>
      </c>
      <c r="C12" s="32">
        <v>1247504</v>
      </c>
      <c r="D12" s="32">
        <f t="shared" si="0"/>
        <v>506862</v>
      </c>
      <c r="E12" s="28">
        <f t="shared" si="1"/>
        <v>1.4063009016403956</v>
      </c>
    </row>
    <row r="13" spans="1:5" x14ac:dyDescent="0.25">
      <c r="A13" s="5" t="s">
        <v>30</v>
      </c>
      <c r="B13" s="32">
        <v>4265099.72</v>
      </c>
      <c r="C13" s="32">
        <v>4073186</v>
      </c>
      <c r="D13" s="32">
        <f t="shared" si="0"/>
        <v>191913.71999999974</v>
      </c>
      <c r="E13" s="28">
        <f t="shared" si="1"/>
        <v>1.0471163654200912</v>
      </c>
    </row>
    <row r="14" spans="1:5" x14ac:dyDescent="0.25">
      <c r="A14" s="5" t="s">
        <v>31</v>
      </c>
      <c r="B14" s="32">
        <v>6246904</v>
      </c>
      <c r="C14" s="32">
        <v>4295675</v>
      </c>
      <c r="D14" s="32">
        <f t="shared" si="0"/>
        <v>1951229</v>
      </c>
      <c r="E14" s="28">
        <f t="shared" si="1"/>
        <v>1.4542310579827384</v>
      </c>
    </row>
    <row r="15" spans="1:5" x14ac:dyDescent="0.25">
      <c r="A15" s="5" t="s">
        <v>32</v>
      </c>
      <c r="B15" s="32">
        <v>13199474</v>
      </c>
      <c r="C15" s="32">
        <v>7145290</v>
      </c>
      <c r="D15" s="32">
        <f t="shared" si="0"/>
        <v>6054184</v>
      </c>
      <c r="E15" s="28">
        <f t="shared" si="1"/>
        <v>1.8472971705836991</v>
      </c>
    </row>
    <row r="16" spans="1:5" x14ac:dyDescent="0.25">
      <c r="A16" s="5" t="s">
        <v>36</v>
      </c>
      <c r="B16" s="32">
        <v>1741817</v>
      </c>
      <c r="C16" s="32">
        <v>1389911</v>
      </c>
      <c r="D16" s="32">
        <f t="shared" si="0"/>
        <v>351906</v>
      </c>
      <c r="E16" s="28">
        <f t="shared" si="1"/>
        <v>1.253185995362293</v>
      </c>
    </row>
    <row r="17" spans="1:5" x14ac:dyDescent="0.25">
      <c r="A17" s="5" t="s">
        <v>37</v>
      </c>
      <c r="B17" s="32">
        <v>72220414.370000005</v>
      </c>
      <c r="C17" s="32">
        <v>60046788</v>
      </c>
      <c r="D17" s="32">
        <f t="shared" si="0"/>
        <v>12173626.370000005</v>
      </c>
      <c r="E17" s="28">
        <f t="shared" si="1"/>
        <v>1.20273567955042</v>
      </c>
    </row>
    <row r="18" spans="1:5" x14ac:dyDescent="0.25">
      <c r="A18" s="5" t="s">
        <v>38</v>
      </c>
      <c r="B18" s="32">
        <v>1241704</v>
      </c>
      <c r="C18" s="32">
        <v>986387</v>
      </c>
      <c r="D18" s="32">
        <f t="shared" si="0"/>
        <v>255317</v>
      </c>
      <c r="E18" s="28">
        <f t="shared" si="1"/>
        <v>1.2588405970476091</v>
      </c>
    </row>
    <row r="19" spans="1:5" x14ac:dyDescent="0.25">
      <c r="A19" s="5" t="s">
        <v>39</v>
      </c>
      <c r="B19" s="32">
        <v>1294796</v>
      </c>
      <c r="C19" s="32">
        <v>815197</v>
      </c>
      <c r="D19" s="32">
        <f t="shared" si="0"/>
        <v>479599</v>
      </c>
      <c r="E19" s="28">
        <f t="shared" si="1"/>
        <v>1.5883228225815356</v>
      </c>
    </row>
    <row r="20" spans="1:5" x14ac:dyDescent="0.25">
      <c r="A20" s="5" t="s">
        <v>40</v>
      </c>
      <c r="B20" s="32">
        <v>2018703</v>
      </c>
      <c r="C20" s="32">
        <v>1790291</v>
      </c>
      <c r="D20" s="32">
        <f t="shared" si="0"/>
        <v>228412</v>
      </c>
      <c r="E20" s="28">
        <f t="shared" si="1"/>
        <v>1.1275837280084635</v>
      </c>
    </row>
    <row r="21" spans="1:5" x14ac:dyDescent="0.25">
      <c r="A21" s="5" t="s">
        <v>41</v>
      </c>
      <c r="B21" s="32">
        <v>3537097</v>
      </c>
      <c r="C21" s="32">
        <v>2582928</v>
      </c>
      <c r="D21" s="32">
        <f t="shared" si="0"/>
        <v>954169</v>
      </c>
      <c r="E21" s="28">
        <f t="shared" si="1"/>
        <v>1.3694137041373202</v>
      </c>
    </row>
    <row r="22" spans="1:5" x14ac:dyDescent="0.25">
      <c r="A22" s="5" t="s">
        <v>43</v>
      </c>
      <c r="B22" s="32">
        <v>141360899</v>
      </c>
      <c r="C22" s="32">
        <v>101004797</v>
      </c>
      <c r="D22" s="32">
        <f t="shared" si="0"/>
        <v>40356102</v>
      </c>
      <c r="E22" s="28">
        <f t="shared" si="1"/>
        <v>1.3995463898610676</v>
      </c>
    </row>
    <row r="23" spans="1:5" x14ac:dyDescent="0.25">
      <c r="A23" s="5" t="s">
        <v>45</v>
      </c>
      <c r="B23" s="32">
        <v>1685825</v>
      </c>
      <c r="C23" s="32">
        <v>1279161</v>
      </c>
      <c r="D23" s="32">
        <f t="shared" si="0"/>
        <v>406664</v>
      </c>
      <c r="E23" s="28">
        <f t="shared" si="1"/>
        <v>1.3179146331071694</v>
      </c>
    </row>
    <row r="24" spans="1:5" x14ac:dyDescent="0.25">
      <c r="A24" s="5" t="s">
        <v>46</v>
      </c>
      <c r="B24" s="32">
        <v>46166501</v>
      </c>
      <c r="C24" s="32">
        <v>34437885</v>
      </c>
      <c r="D24" s="32">
        <f t="shared" si="0"/>
        <v>11728616</v>
      </c>
      <c r="E24" s="28">
        <f t="shared" si="1"/>
        <v>1.3405730636477822</v>
      </c>
    </row>
    <row r="25" spans="1:5" x14ac:dyDescent="0.25">
      <c r="A25" s="5" t="s">
        <v>49</v>
      </c>
      <c r="B25" s="32">
        <v>686484.99999999988</v>
      </c>
      <c r="C25" s="32">
        <v>481044</v>
      </c>
      <c r="D25" s="32">
        <f t="shared" si="0"/>
        <v>205440.99999999988</v>
      </c>
      <c r="E25" s="28">
        <f t="shared" si="1"/>
        <v>1.4270731991252357</v>
      </c>
    </row>
    <row r="26" spans="1:5" x14ac:dyDescent="0.25">
      <c r="A26" s="5" t="s">
        <v>50</v>
      </c>
      <c r="B26" s="32">
        <v>3901592</v>
      </c>
      <c r="C26" s="32">
        <v>2475123</v>
      </c>
      <c r="D26" s="32">
        <f t="shared" si="0"/>
        <v>1426469</v>
      </c>
      <c r="E26" s="28">
        <f t="shared" si="1"/>
        <v>1.5763224696308022</v>
      </c>
    </row>
    <row r="27" spans="1:5" x14ac:dyDescent="0.25">
      <c r="A27" s="5" t="s">
        <v>51</v>
      </c>
      <c r="B27" s="32">
        <v>8751549.8200000003</v>
      </c>
      <c r="C27" s="32">
        <v>5793507</v>
      </c>
      <c r="D27" s="32">
        <f t="shared" si="0"/>
        <v>2958042.8200000003</v>
      </c>
      <c r="E27" s="28">
        <f t="shared" si="1"/>
        <v>1.5105789671092138</v>
      </c>
    </row>
    <row r="28" spans="1:5" x14ac:dyDescent="0.25">
      <c r="A28" s="5" t="s">
        <v>52</v>
      </c>
      <c r="B28" s="32">
        <v>33444773</v>
      </c>
      <c r="C28" s="32">
        <v>21122506</v>
      </c>
      <c r="D28" s="32">
        <f t="shared" si="0"/>
        <v>12322267</v>
      </c>
      <c r="E28" s="28">
        <f t="shared" si="1"/>
        <v>1.583371452232041</v>
      </c>
    </row>
    <row r="29" spans="1:5" x14ac:dyDescent="0.25">
      <c r="A29" s="5" t="s">
        <v>53</v>
      </c>
      <c r="B29" s="32">
        <v>5139433.68</v>
      </c>
      <c r="C29" s="32">
        <v>4833682</v>
      </c>
      <c r="D29" s="32">
        <f t="shared" si="0"/>
        <v>305751.6799999997</v>
      </c>
      <c r="E29" s="28">
        <f t="shared" si="1"/>
        <v>1.0632544052339397</v>
      </c>
    </row>
    <row r="30" spans="1:5" x14ac:dyDescent="0.25">
      <c r="A30" s="5" t="s">
        <v>54</v>
      </c>
      <c r="B30" s="32">
        <v>2944565.05</v>
      </c>
      <c r="C30" s="32">
        <v>2251272</v>
      </c>
      <c r="D30" s="32">
        <f t="shared" si="0"/>
        <v>693293.04999999981</v>
      </c>
      <c r="E30" s="28">
        <f t="shared" si="1"/>
        <v>1.3079561465695837</v>
      </c>
    </row>
    <row r="31" spans="1:5" x14ac:dyDescent="0.25">
      <c r="A31" s="5" t="s">
        <v>57</v>
      </c>
      <c r="B31" s="32">
        <v>2776585</v>
      </c>
      <c r="C31" s="32">
        <v>2365682</v>
      </c>
      <c r="D31" s="32">
        <f t="shared" si="0"/>
        <v>410903</v>
      </c>
      <c r="E31" s="28">
        <f t="shared" si="1"/>
        <v>1.1736932520938994</v>
      </c>
    </row>
    <row r="32" spans="1:5" x14ac:dyDescent="0.25">
      <c r="A32" s="5" t="s">
        <v>58</v>
      </c>
      <c r="B32" s="32">
        <v>3310868</v>
      </c>
      <c r="C32" s="32">
        <v>2540701</v>
      </c>
      <c r="D32" s="32">
        <f t="shared" si="0"/>
        <v>770167</v>
      </c>
      <c r="E32" s="28">
        <f t="shared" si="1"/>
        <v>1.3031316947566833</v>
      </c>
    </row>
    <row r="33" spans="1:5" x14ac:dyDescent="0.25">
      <c r="A33" s="5" t="s">
        <v>59</v>
      </c>
      <c r="B33" s="32">
        <v>6334681.8733999999</v>
      </c>
      <c r="C33" s="32">
        <v>5242997</v>
      </c>
      <c r="D33" s="32">
        <f t="shared" si="0"/>
        <v>1091684.8733999999</v>
      </c>
      <c r="E33" s="28">
        <f t="shared" si="1"/>
        <v>1.2082177184919236</v>
      </c>
    </row>
    <row r="34" spans="1:5" x14ac:dyDescent="0.25">
      <c r="A34" s="5" t="s">
        <v>60</v>
      </c>
      <c r="B34" s="32">
        <v>1239950.47</v>
      </c>
      <c r="C34" s="32">
        <v>4415909</v>
      </c>
      <c r="D34" s="32">
        <f t="shared" si="0"/>
        <v>-3175958.5300000003</v>
      </c>
      <c r="E34" s="28">
        <f t="shared" si="1"/>
        <v>0.28079167165808894</v>
      </c>
    </row>
    <row r="35" spans="1:5" x14ac:dyDescent="0.25">
      <c r="A35" s="5" t="s">
        <v>61</v>
      </c>
      <c r="B35" s="32">
        <v>66393787</v>
      </c>
      <c r="C35" s="32">
        <v>40125755</v>
      </c>
      <c r="D35" s="32">
        <f t="shared" si="0"/>
        <v>26268032</v>
      </c>
      <c r="E35" s="28">
        <f t="shared" si="1"/>
        <v>1.654642685227979</v>
      </c>
    </row>
    <row r="36" spans="1:5" x14ac:dyDescent="0.25">
      <c r="A36" s="5" t="s">
        <v>62</v>
      </c>
      <c r="B36" s="32">
        <v>21760575</v>
      </c>
      <c r="C36" s="32">
        <v>13883856</v>
      </c>
      <c r="D36" s="32">
        <f t="shared" si="0"/>
        <v>7876719</v>
      </c>
      <c r="E36" s="28">
        <f t="shared" si="1"/>
        <v>1.5673293500019014</v>
      </c>
    </row>
    <row r="37" spans="1:5" x14ac:dyDescent="0.25">
      <c r="A37" s="5" t="s">
        <v>64</v>
      </c>
      <c r="B37" s="32">
        <v>357599798</v>
      </c>
      <c r="C37" s="32">
        <v>267063692</v>
      </c>
      <c r="D37" s="32">
        <f t="shared" si="0"/>
        <v>90536106</v>
      </c>
      <c r="E37" s="28">
        <f t="shared" si="1"/>
        <v>1.3390056706023521</v>
      </c>
    </row>
    <row r="38" spans="1:5" x14ac:dyDescent="0.25">
      <c r="A38" s="5" t="s">
        <v>66</v>
      </c>
      <c r="B38" s="32">
        <v>19697922</v>
      </c>
      <c r="C38" s="32">
        <v>18763336</v>
      </c>
      <c r="D38" s="32">
        <f t="shared" si="0"/>
        <v>934586</v>
      </c>
      <c r="E38" s="28">
        <f t="shared" si="1"/>
        <v>1.0498091597357742</v>
      </c>
    </row>
    <row r="39" spans="1:5" s="12" customFormat="1" x14ac:dyDescent="0.25">
      <c r="A39" s="23" t="s">
        <v>22</v>
      </c>
      <c r="B39" s="34">
        <f>SUM(B9:B38)</f>
        <v>852610461.33340001</v>
      </c>
      <c r="C39" s="34">
        <f>SUM(C9:C38)</f>
        <v>629739426</v>
      </c>
      <c r="D39" s="34">
        <f t="shared" si="0"/>
        <v>222871035.33340001</v>
      </c>
      <c r="E39" s="29">
        <f t="shared" si="1"/>
        <v>1.3539099286653207</v>
      </c>
    </row>
    <row r="41" spans="1:5" x14ac:dyDescent="0.25">
      <c r="B41" s="2"/>
      <c r="C41" s="2"/>
      <c r="D41" s="2"/>
      <c r="E41" s="2"/>
    </row>
    <row r="42" spans="1:5" ht="48" customHeight="1" x14ac:dyDescent="0.25">
      <c r="A42" s="43" t="s">
        <v>82</v>
      </c>
      <c r="B42" s="43"/>
      <c r="C42" s="43"/>
      <c r="D42" s="43"/>
      <c r="E42" s="43"/>
    </row>
    <row r="43" spans="1:5" x14ac:dyDescent="0.25">
      <c r="A43" s="5" t="s">
        <v>26</v>
      </c>
    </row>
    <row r="44" spans="1:5" x14ac:dyDescent="0.25">
      <c r="A44" s="5" t="s">
        <v>33</v>
      </c>
    </row>
    <row r="45" spans="1:5" x14ac:dyDescent="0.25">
      <c r="A45" s="5" t="s">
        <v>34</v>
      </c>
    </row>
    <row r="46" spans="1:5" x14ac:dyDescent="0.25">
      <c r="A46" s="5" t="s">
        <v>35</v>
      </c>
    </row>
    <row r="47" spans="1:5" x14ac:dyDescent="0.25">
      <c r="A47" s="5" t="s">
        <v>44</v>
      </c>
    </row>
    <row r="48" spans="1:5" x14ac:dyDescent="0.25">
      <c r="A48" s="5" t="s">
        <v>47</v>
      </c>
    </row>
    <row r="49" spans="1:1" x14ac:dyDescent="0.25">
      <c r="A49" s="5" t="s">
        <v>48</v>
      </c>
    </row>
    <row r="50" spans="1:1" x14ac:dyDescent="0.25">
      <c r="A50" s="5" t="s">
        <v>55</v>
      </c>
    </row>
    <row r="51" spans="1:1" x14ac:dyDescent="0.25">
      <c r="A51" s="5" t="s">
        <v>42</v>
      </c>
    </row>
    <row r="52" spans="1:1" x14ac:dyDescent="0.25">
      <c r="A52" s="5" t="s">
        <v>56</v>
      </c>
    </row>
    <row r="53" spans="1:1" x14ac:dyDescent="0.25">
      <c r="A53" s="5" t="s">
        <v>63</v>
      </c>
    </row>
    <row r="54" spans="1:1" x14ac:dyDescent="0.25">
      <c r="A54" s="5" t="s">
        <v>65</v>
      </c>
    </row>
  </sheetData>
  <mergeCells count="2">
    <mergeCell ref="B7:E7"/>
    <mergeCell ref="A42:E42"/>
  </mergeCells>
  <pageMargins left="0.7" right="0.7" top="0.75" bottom="0.75" header="0.3" footer="0.3"/>
  <pageSetup scale="76" fitToHeight="0" pageOrder="overThenDown" orientation="portrait" r:id="rId1"/>
  <headerFooter>
    <oddFooter>&amp;L&amp;9June 2023&amp;R&amp;9Page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Cover</vt:lpstr>
      <vt:lpstr>A-1 S-10 Utah Hospitals</vt:lpstr>
      <vt:lpstr>A-2 S-10 State Comparison</vt:lpstr>
      <vt:lpstr>A-3 DSH Audit Utah Hospitals</vt:lpstr>
      <vt:lpstr>'A-1 S-10 Utah Hospitals'!Print_Area</vt:lpstr>
      <vt:lpstr>'A-2 S-10 State Comparison'!Print_Area</vt:lpstr>
      <vt:lpstr>'A-3 DSH Audit Utah Hospitals'!Print_Area</vt:lpstr>
      <vt:lpstr>Cover!Print_Area</vt:lpstr>
      <vt:lpstr>'A-1 S-10 Utah Hospitals'!Print_Titles</vt:lpstr>
      <vt:lpstr>'A-2 S-10 State Comparison'!Print_Titles</vt:lpstr>
      <vt:lpstr>'A-3 DSH Audit Utah Hospitals'!Print_Titles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Mikal Moore</dc:creator>
  <cp:lastModifiedBy>Tim Guerrant</cp:lastModifiedBy>
  <cp:lastPrinted>2023-06-26T11:09:55Z</cp:lastPrinted>
  <dcterms:created xsi:type="dcterms:W3CDTF">2023-04-17T19:10:46Z</dcterms:created>
  <dcterms:modified xsi:type="dcterms:W3CDTF">2023-10-07T01:34:19Z</dcterms:modified>
</cp:coreProperties>
</file>